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<sst xmlns="http://schemas.openxmlformats.org/spreadsheetml/2006/main" count="69" uniqueCount="60">
  <si>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</si>
  <si>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</si>
  <si>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</si>
  <si>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</si>
  <si>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</si>
  <si>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</si>
  <si>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</si>
  <si>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</si>
  <si>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</si>
  <si>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</si>
  <si>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</si>
  <si>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</si>
  <si>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</si>
  <si>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</si>
  <si>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</si>
  <si>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</si>
  <si>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</si>
  <si>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</si>
  <si>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</si>
  <si>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</si>
  <si>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</si>
  <si>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</si>
  <si>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</si>
  <si>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</si>
  <si>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</si>
  <si>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</si>
  <si>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</si>
  <si>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</si>
  <si>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</si>
  <si>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</si>
  <si>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</si>
  <si>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</si>
  <si>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</si>
  <si>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</si>
  <si>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</si>
  <si>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</si>
  <si>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</si>
  <si>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</si>
  <si>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</si>
  <si>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</si>
  <si>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</si>
  <si>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</si>
  <si>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</si>
  <si>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</si>
  <si>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</si>
  <si>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</si>
  <si>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</si>
  <si>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</si>
  <si>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</si>
  <si>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</si>
  <si>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P</t>
  </si>
  <si>
    <t>Ο</t>
  </si>
  <si>
    <t>x</t>
  </si>
  <si>
    <t>Ιανουάριος 2023</t>
  </si>
  <si>
    <t xml:space="preserve">            Ετήσια μεταβολή και μηνιαία μεταβολή: Φεβρουάριος 2022-2023</t>
  </si>
  <si>
    <t xml:space="preserve">            και Ιανούαριος-Φεβρουάριος 2023</t>
  </si>
  <si>
    <t>Φεβρουάριος 2022</t>
  </si>
  <si>
    <t>Φεβρουάριος 2023</t>
  </si>
  <si>
    <t>Μεταβολή Ιαν.-Φεβρ. 2023</t>
  </si>
  <si>
    <t>Μεταβολή Φεβρουάριος
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</si>
</sst>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5" fillId="0" borderId="0" xfId="0" applyFont="1"/>
    <xf numFmtId="0" fontId="26" fillId="4" borderId="11" xfId="0" applyFont="1" applyFill="1" applyBorder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0" fillId="0" borderId="7" xfId="0" applyBorder="1"/>
    <xf numFmtId="9" fontId="1" fillId="0" borderId="12" xfId="0" applyNumberFormat="1" applyFont="1" applyBorder="1"/>
    <xf numFmtId="3" fontId="21" fillId="0" borderId="12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Φεβρουάριο του 2022 και 2023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78</c:v>
                </c:pt>
                <c:pt idx="1">
                  <c:v>19</c:v>
                </c:pt>
                <c:pt idx="2">
                  <c:v>876</c:v>
                </c:pt>
                <c:pt idx="3">
                  <c:v>8</c:v>
                </c:pt>
                <c:pt idx="4">
                  <c:v>41</c:v>
                </c:pt>
                <c:pt idx="5">
                  <c:v>1069</c:v>
                </c:pt>
                <c:pt idx="6">
                  <c:v>2430</c:v>
                </c:pt>
                <c:pt idx="7">
                  <c:v>586</c:v>
                </c:pt>
                <c:pt idx="8">
                  <c:v>4460</c:v>
                </c:pt>
                <c:pt idx="9">
                  <c:v>328</c:v>
                </c:pt>
                <c:pt idx="10">
                  <c:v>780</c:v>
                </c:pt>
                <c:pt idx="11">
                  <c:v>147</c:v>
                </c:pt>
                <c:pt idx="12">
                  <c:v>830</c:v>
                </c:pt>
                <c:pt idx="13">
                  <c:v>317</c:v>
                </c:pt>
                <c:pt idx="14">
                  <c:v>2500</c:v>
                </c:pt>
                <c:pt idx="15">
                  <c:v>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5D-423A-B89D-71182792DAFE}"/>
            </c:ext>
          </c:extLst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85</c:v>
                </c:pt>
                <c:pt idx="1">
                  <c:v>14</c:v>
                </c:pt>
                <c:pt idx="2">
                  <c:v>833</c:v>
                </c:pt>
                <c:pt idx="3">
                  <c:v>13</c:v>
                </c:pt>
                <c:pt idx="4">
                  <c:v>38</c:v>
                </c:pt>
                <c:pt idx="5">
                  <c:v>1044</c:v>
                </c:pt>
                <c:pt idx="6">
                  <c:v>2360</c:v>
                </c:pt>
                <c:pt idx="7">
                  <c:v>728</c:v>
                </c:pt>
                <c:pt idx="8">
                  <c:v>4963</c:v>
                </c:pt>
                <c:pt idx="9">
                  <c:v>401</c:v>
                </c:pt>
                <c:pt idx="10">
                  <c:v>1368</c:v>
                </c:pt>
                <c:pt idx="11">
                  <c:v>143</c:v>
                </c:pt>
                <c:pt idx="12">
                  <c:v>905</c:v>
                </c:pt>
                <c:pt idx="13">
                  <c:v>334</c:v>
                </c:pt>
                <c:pt idx="14">
                  <c:v>2580</c:v>
                </c:pt>
                <c:pt idx="15">
                  <c:v>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5D-423A-B89D-71182792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6560"/>
        <c:axId val="147853696"/>
      </c:barChart>
      <c:catAx>
        <c:axId val="1355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4785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5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558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2022 και 2021 κατά οικονομική δραστηριότητα - </a:t>
            </a:r>
            <a:r>
              <a:rPr lang="el-GR" sz="1050" b="1" i="0" u="none" strike="noStrike" baseline="0">
                <a:effectLst/>
              </a:rPr>
              <a:t>Φεβρουάριο</a:t>
            </a: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ς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9B-4826-8941-1F67CE0F1D69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7</c:v>
                </c:pt>
                <c:pt idx="1">
                  <c:v>-5</c:v>
                </c:pt>
                <c:pt idx="2">
                  <c:v>-43</c:v>
                </c:pt>
                <c:pt idx="3">
                  <c:v>5</c:v>
                </c:pt>
                <c:pt idx="4">
                  <c:v>-3</c:v>
                </c:pt>
                <c:pt idx="5">
                  <c:v>-25</c:v>
                </c:pt>
                <c:pt idx="6">
                  <c:v>-70</c:v>
                </c:pt>
                <c:pt idx="7">
                  <c:v>142</c:v>
                </c:pt>
                <c:pt idx="8">
                  <c:v>503</c:v>
                </c:pt>
                <c:pt idx="9">
                  <c:v>73</c:v>
                </c:pt>
                <c:pt idx="10">
                  <c:v>588</c:v>
                </c:pt>
                <c:pt idx="11">
                  <c:v>-4</c:v>
                </c:pt>
                <c:pt idx="12">
                  <c:v>75</c:v>
                </c:pt>
                <c:pt idx="13">
                  <c:v>17</c:v>
                </c:pt>
                <c:pt idx="14">
                  <c:v>80</c:v>
                </c:pt>
                <c:pt idx="15">
                  <c:v>-107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9B-4826-8941-1F67CE0F1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78016"/>
        <c:axId val="171079552"/>
      </c:barChart>
      <c:catAx>
        <c:axId val="171078016"/>
        <c:scaling>
          <c:orientation val="minMax"/>
        </c:scaling>
        <c:delete val="1"/>
        <c:axPos val="l"/>
        <c:majorTickMark val="out"/>
        <c:minorTickMark val="none"/>
        <c:tickLblPos val="nextTo"/>
        <c:crossAx val="171079552"/>
        <c:crosses val="autoZero"/>
        <c:auto val="1"/>
        <c:lblAlgn val="ctr"/>
        <c:lblOffset val="100"/>
        <c:noMultiLvlLbl val="0"/>
      </c:catAx>
      <c:valAx>
        <c:axId val="171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710780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352425</xdr:colOff>
      <xdr:row>36</xdr:row>
      <xdr:rowOff>19050</xdr:rowOff>
    </xdr:to>
    <xdr:graphicFrame macro="">
      <xdr:nvGraphicFramePr>
        <xdr:cNvPr id="1025" name="Chart 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36</xdr:row>
      <xdr:rowOff>47626</xdr:rowOff>
    </xdr:from>
    <xdr:to>
      <xdr:col>13</xdr:col>
      <xdr:colOff>381000</xdr:colOff>
      <xdr:row>50</xdr:row>
      <xdr:rowOff>85726</xdr:rowOff>
    </xdr:to>
    <xdr:graphicFrame macro="">
      <xdr:nvGraphicFramePr>
        <xdr:cNvPr id="1026" name="Chart 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10" workbookViewId="0">
      <selection activeCell="Q39" sqref="Q3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85" t="s">
        <v>21</v>
      </c>
      <c r="D1" s="85"/>
      <c r="E1" s="85"/>
      <c r="F1" s="85"/>
      <c r="G1" s="85"/>
      <c r="H1" s="85"/>
      <c r="I1" s="85"/>
      <c r="J1" s="85"/>
      <c r="K1" s="85"/>
      <c r="L1" s="8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55</v>
      </c>
      <c r="E3" s="39"/>
      <c r="F3" s="39"/>
      <c r="G3" s="39"/>
      <c r="H3" s="39"/>
      <c r="I3" s="88"/>
      <c r="J3" s="88"/>
      <c r="K3" s="88"/>
      <c r="L3" s="88"/>
      <c r="M3" s="88"/>
      <c r="N3" s="8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6" t="s">
        <v>53</v>
      </c>
      <c r="F5" s="86"/>
      <c r="G5" s="89" t="s">
        <v>58</v>
      </c>
      <c r="H5" s="86"/>
      <c r="I5" s="86" t="s">
        <v>56</v>
      </c>
      <c r="J5" s="86"/>
      <c r="K5" s="86" t="s">
        <v>57</v>
      </c>
      <c r="L5" s="86"/>
      <c r="M5" s="86" t="s">
        <v>59</v>
      </c>
      <c r="N5" s="87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84"/>
      <c r="R6" s="8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2022</v>
      </c>
      <c r="R7" s="67">
        <v>2023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83</v>
      </c>
      <c r="F8" s="46">
        <f>E8/E24</f>
        <v>4.952858336316983E-3</v>
      </c>
      <c r="G8" s="47">
        <f t="shared" ref="G8:G23" si="0">K8-E8</f>
        <v>2</v>
      </c>
      <c r="H8" s="73">
        <f t="shared" ref="H8:H23" si="1">G8/E8</f>
        <v>2.4096385542168676E-2</v>
      </c>
      <c r="I8" s="37">
        <v>78</v>
      </c>
      <c r="J8" s="74">
        <f>I8/I24</f>
        <v>5.0768029159073162E-3</v>
      </c>
      <c r="K8" s="37">
        <v>85</v>
      </c>
      <c r="L8" s="46">
        <f>K8/K24</f>
        <v>5.1214074832801109E-3</v>
      </c>
      <c r="M8" s="48">
        <f t="shared" ref="M8:M23" si="2">K8-I8</f>
        <v>7</v>
      </c>
      <c r="N8" s="35">
        <f t="shared" ref="N8:N23" si="3">M8/I8</f>
        <v>8.9743589743589744E-2</v>
      </c>
      <c r="O8" s="26"/>
      <c r="P8" s="65"/>
      <c r="Q8" s="37">
        <f t="shared" ref="Q8:Q23" si="4">I8</f>
        <v>78</v>
      </c>
      <c r="R8" s="37">
        <f>K8</f>
        <v>85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15</v>
      </c>
      <c r="F9" s="46">
        <f>E9/E24</f>
        <v>8.9509488005728608E-4</v>
      </c>
      <c r="G9" s="47">
        <f t="shared" si="0"/>
        <v>-1</v>
      </c>
      <c r="H9" s="73">
        <f t="shared" si="1"/>
        <v>-6.6666666666666666E-2</v>
      </c>
      <c r="I9" s="37">
        <v>19</v>
      </c>
      <c r="J9" s="74">
        <f>I9/I24</f>
        <v>1.2366571205415257E-3</v>
      </c>
      <c r="K9" s="37">
        <v>14</v>
      </c>
      <c r="L9" s="46">
        <f>K9/K24</f>
        <v>8.4352593842260647E-4</v>
      </c>
      <c r="M9" s="48">
        <f t="shared" si="2"/>
        <v>-5</v>
      </c>
      <c r="N9" s="35">
        <f t="shared" si="3"/>
        <v>-0.26315789473684209</v>
      </c>
      <c r="O9" s="26"/>
      <c r="P9" s="1"/>
      <c r="Q9" s="37">
        <f t="shared" si="4"/>
        <v>19</v>
      </c>
      <c r="R9" s="37">
        <f t="shared" ref="R9:R23" si="5">K9</f>
        <v>14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808</v>
      </c>
      <c r="F10" s="46">
        <f>E10/E24</f>
        <v>4.8215777539085812E-2</v>
      </c>
      <c r="G10" s="47">
        <f t="shared" si="0"/>
        <v>25</v>
      </c>
      <c r="H10" s="73">
        <f t="shared" si="1"/>
        <v>3.094059405940594E-2</v>
      </c>
      <c r="I10" s="37">
        <v>876</v>
      </c>
      <c r="J10" s="74">
        <f>I10/I24</f>
        <v>5.701640197865139E-2</v>
      </c>
      <c r="K10" s="37">
        <v>833</v>
      </c>
      <c r="L10" s="46">
        <f>K10/K24</f>
        <v>5.0189793336145087E-2</v>
      </c>
      <c r="M10" s="48">
        <f t="shared" si="2"/>
        <v>-43</v>
      </c>
      <c r="N10" s="35">
        <f t="shared" si="3"/>
        <v>-4.9086757990867577E-2</v>
      </c>
      <c r="O10" s="26"/>
      <c r="P10" s="66"/>
      <c r="Q10" s="37">
        <f t="shared" si="4"/>
        <v>876</v>
      </c>
      <c r="R10" s="37">
        <f t="shared" si="5"/>
        <v>833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13</v>
      </c>
      <c r="F11" s="46">
        <f>E11/E24</f>
        <v>7.7574889604964793E-4</v>
      </c>
      <c r="G11" s="47">
        <f t="shared" si="0"/>
        <v>0</v>
      </c>
      <c r="H11" s="73">
        <f t="shared" si="1"/>
        <v>0</v>
      </c>
      <c r="I11" s="37">
        <v>8</v>
      </c>
      <c r="J11" s="74">
        <f>I11/I24</f>
        <v>5.2069773496485295E-4</v>
      </c>
      <c r="K11" s="37">
        <v>13</v>
      </c>
      <c r="L11" s="46">
        <f>K11/K24</f>
        <v>7.8327408567813465E-4</v>
      </c>
      <c r="M11" s="48">
        <f t="shared" si="2"/>
        <v>5</v>
      </c>
      <c r="N11" s="35">
        <f t="shared" si="3"/>
        <v>0.625</v>
      </c>
      <c r="O11" s="26"/>
      <c r="P11" s="5"/>
      <c r="Q11" s="37">
        <f t="shared" si="4"/>
        <v>8</v>
      </c>
      <c r="R11" s="37">
        <f t="shared" si="5"/>
        <v>13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37</v>
      </c>
      <c r="F12" s="46">
        <f>E12/E24</f>
        <v>2.2079007041413056E-3</v>
      </c>
      <c r="G12" s="47">
        <f t="shared" si="0"/>
        <v>1</v>
      </c>
      <c r="H12" s="73">
        <f t="shared" si="1"/>
        <v>2.7027027027027029E-2</v>
      </c>
      <c r="I12" s="37">
        <v>41</v>
      </c>
      <c r="J12" s="74">
        <f>I12/I24</f>
        <v>2.668575891694871E-3</v>
      </c>
      <c r="K12" s="37">
        <v>38</v>
      </c>
      <c r="L12" s="46">
        <f>K12/K24</f>
        <v>2.2895704042899317E-3</v>
      </c>
      <c r="M12" s="48">
        <f t="shared" si="2"/>
        <v>-3</v>
      </c>
      <c r="N12" s="35">
        <f t="shared" si="3"/>
        <v>-7.3170731707317069E-2</v>
      </c>
      <c r="O12" s="26"/>
      <c r="P12" s="5"/>
      <c r="Q12" s="37">
        <f t="shared" si="4"/>
        <v>41</v>
      </c>
      <c r="R12" s="37">
        <f t="shared" si="5"/>
        <v>38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1039</v>
      </c>
      <c r="F13" s="46">
        <f>E13/E24</f>
        <v>6.2000238691968017E-2</v>
      </c>
      <c r="G13" s="47">
        <f t="shared" si="0"/>
        <v>5</v>
      </c>
      <c r="H13" s="73">
        <f t="shared" si="1"/>
        <v>4.8123195380173241E-3</v>
      </c>
      <c r="I13" s="37">
        <v>1069</v>
      </c>
      <c r="J13" s="74">
        <f>I13/I24</f>
        <v>6.9578234834678468E-2</v>
      </c>
      <c r="K13" s="37">
        <v>1044</v>
      </c>
      <c r="L13" s="46">
        <f>K13/K24</f>
        <v>6.2902934265228652E-2</v>
      </c>
      <c r="M13" s="48">
        <f t="shared" si="2"/>
        <v>-25</v>
      </c>
      <c r="N13" s="35">
        <f t="shared" si="3"/>
        <v>-2.3386342376052385E-2</v>
      </c>
      <c r="O13" s="26"/>
      <c r="P13" s="5"/>
      <c r="Q13" s="37">
        <f t="shared" si="4"/>
        <v>1069</v>
      </c>
      <c r="R13" s="37">
        <f t="shared" si="5"/>
        <v>1044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2338</v>
      </c>
      <c r="F14" s="46">
        <f>E14/E24</f>
        <v>0.13951545530492898</v>
      </c>
      <c r="G14" s="47">
        <f t="shared" si="0"/>
        <v>22</v>
      </c>
      <c r="H14" s="73">
        <f t="shared" si="1"/>
        <v>9.4097519247219839E-3</v>
      </c>
      <c r="I14" s="37">
        <v>2430</v>
      </c>
      <c r="J14" s="74">
        <f>I14/I24</f>
        <v>0.15816193699557407</v>
      </c>
      <c r="K14" s="37">
        <v>2360</v>
      </c>
      <c r="L14" s="46">
        <f>K14/K24</f>
        <v>0.14219437247695366</v>
      </c>
      <c r="M14" s="48">
        <f t="shared" si="2"/>
        <v>-70</v>
      </c>
      <c r="N14" s="35">
        <f t="shared" si="3"/>
        <v>-2.8806584362139918E-2</v>
      </c>
      <c r="O14" s="26"/>
      <c r="P14" s="5"/>
      <c r="Q14" s="37">
        <f t="shared" si="4"/>
        <v>2430</v>
      </c>
      <c r="R14" s="37">
        <f t="shared" si="5"/>
        <v>2360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733</v>
      </c>
      <c r="F15" s="46">
        <f>E15/E24</f>
        <v>4.3740303138799376E-2</v>
      </c>
      <c r="G15" s="47">
        <f t="shared" si="0"/>
        <v>-5</v>
      </c>
      <c r="H15" s="73">
        <f t="shared" si="1"/>
        <v>-6.8212824010914054E-3</v>
      </c>
      <c r="I15" s="37">
        <v>586</v>
      </c>
      <c r="J15" s="74">
        <f>I15/I24</f>
        <v>3.8141109086175476E-2</v>
      </c>
      <c r="K15" s="37">
        <v>728</v>
      </c>
      <c r="L15" s="46">
        <f>K15/K24</f>
        <v>4.3863348797975536E-2</v>
      </c>
      <c r="M15" s="48">
        <f t="shared" si="2"/>
        <v>142</v>
      </c>
      <c r="N15" s="35">
        <f t="shared" si="3"/>
        <v>0.24232081911262798</v>
      </c>
      <c r="O15" s="26"/>
      <c r="P15" s="5"/>
      <c r="Q15" s="37">
        <f t="shared" si="4"/>
        <v>586</v>
      </c>
      <c r="R15" s="37">
        <f t="shared" si="5"/>
        <v>728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5182</v>
      </c>
      <c r="F16" s="46">
        <f>E16/E24</f>
        <v>0.30922544456379042</v>
      </c>
      <c r="G16" s="47">
        <f t="shared" si="0"/>
        <v>-219</v>
      </c>
      <c r="H16" s="73">
        <f t="shared" si="1"/>
        <v>-4.2261675028946351E-2</v>
      </c>
      <c r="I16" s="37">
        <v>4460</v>
      </c>
      <c r="J16" s="74">
        <f>I16/I24</f>
        <v>0.29028898724290547</v>
      </c>
      <c r="K16" s="37">
        <v>4963</v>
      </c>
      <c r="L16" s="46">
        <f>K16/K24</f>
        <v>0.29902994517081399</v>
      </c>
      <c r="M16" s="48">
        <f t="shared" si="2"/>
        <v>503</v>
      </c>
      <c r="N16" s="35">
        <f t="shared" si="3"/>
        <v>0.11278026905829597</v>
      </c>
      <c r="O16" s="26"/>
      <c r="P16" s="5"/>
      <c r="Q16" s="37">
        <f t="shared" si="4"/>
        <v>4460</v>
      </c>
      <c r="R16" s="37">
        <f t="shared" si="5"/>
        <v>4963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381</v>
      </c>
      <c r="F17" s="46">
        <f>E17/E24</f>
        <v>2.2735409953455066E-2</v>
      </c>
      <c r="G17" s="47">
        <f t="shared" si="0"/>
        <v>20</v>
      </c>
      <c r="H17" s="73">
        <f t="shared" si="1"/>
        <v>5.2493438320209973E-2</v>
      </c>
      <c r="I17" s="37">
        <v>328</v>
      </c>
      <c r="J17" s="74">
        <f>I17/I24</f>
        <v>2.1348607133558968E-2</v>
      </c>
      <c r="K17" s="37">
        <v>401</v>
      </c>
      <c r="L17" s="46">
        <f>K17/K24</f>
        <v>2.4160992950533228E-2</v>
      </c>
      <c r="M17" s="48">
        <f t="shared" si="2"/>
        <v>73</v>
      </c>
      <c r="N17" s="35">
        <f t="shared" si="3"/>
        <v>0.2225609756097561</v>
      </c>
      <c r="O17" s="26"/>
      <c r="P17" s="5"/>
      <c r="Q17" s="37">
        <f t="shared" si="4"/>
        <v>328</v>
      </c>
      <c r="R17" s="37">
        <f t="shared" si="5"/>
        <v>401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1395</v>
      </c>
      <c r="F18" s="46">
        <f>E18/E24</f>
        <v>8.3243823845327608E-2</v>
      </c>
      <c r="G18" s="47">
        <f t="shared" si="0"/>
        <v>-27</v>
      </c>
      <c r="H18" s="73">
        <f t="shared" si="1"/>
        <v>-1.935483870967742E-2</v>
      </c>
      <c r="I18" s="37">
        <v>780</v>
      </c>
      <c r="J18" s="74">
        <f>I18/I24</f>
        <v>5.0768029159073157E-2</v>
      </c>
      <c r="K18" s="37">
        <v>1368</v>
      </c>
      <c r="L18" s="46">
        <f>K18/K24</f>
        <v>8.2424534554437545E-2</v>
      </c>
      <c r="M18" s="48">
        <f t="shared" si="2"/>
        <v>588</v>
      </c>
      <c r="N18" s="35">
        <f t="shared" si="3"/>
        <v>0.75384615384615383</v>
      </c>
      <c r="O18" s="26"/>
      <c r="P18" s="5"/>
      <c r="Q18" s="37">
        <f t="shared" si="4"/>
        <v>780</v>
      </c>
      <c r="R18" s="37">
        <f t="shared" si="5"/>
        <v>1368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154</v>
      </c>
      <c r="F19" s="46">
        <f>E19/E24</f>
        <v>9.1896407685881365E-3</v>
      </c>
      <c r="G19" s="47">
        <f t="shared" si="0"/>
        <v>-11</v>
      </c>
      <c r="H19" s="73">
        <f t="shared" si="1"/>
        <v>-7.1428571428571425E-2</v>
      </c>
      <c r="I19" s="37">
        <v>147</v>
      </c>
      <c r="J19" s="74">
        <f>I19/I24</f>
        <v>9.5678208799791723E-3</v>
      </c>
      <c r="K19" s="37">
        <v>143</v>
      </c>
      <c r="L19" s="46">
        <f>K19/K24</f>
        <v>8.6160149424594802E-3</v>
      </c>
      <c r="M19" s="48">
        <f t="shared" si="2"/>
        <v>-4</v>
      </c>
      <c r="N19" s="35">
        <f t="shared" si="3"/>
        <v>-2.7210884353741496E-2</v>
      </c>
      <c r="O19" s="26"/>
      <c r="P19" s="5"/>
      <c r="Q19" s="37">
        <f t="shared" si="4"/>
        <v>147</v>
      </c>
      <c r="R19" s="37">
        <f t="shared" si="5"/>
        <v>143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869</v>
      </c>
      <c r="F20" s="46">
        <f>E20/E24</f>
        <v>5.1855830051318774E-2</v>
      </c>
      <c r="G20" s="47">
        <f t="shared" si="0"/>
        <v>36</v>
      </c>
      <c r="H20" s="73">
        <f t="shared" si="1"/>
        <v>4.1426927502876867E-2</v>
      </c>
      <c r="I20" s="37">
        <v>830</v>
      </c>
      <c r="J20" s="74">
        <f>I20/I24</f>
        <v>5.402239000260349E-2</v>
      </c>
      <c r="K20" s="37">
        <v>905</v>
      </c>
      <c r="L20" s="46">
        <f>K20/K24</f>
        <v>5.4527926733747061E-2</v>
      </c>
      <c r="M20" s="48">
        <f t="shared" si="2"/>
        <v>75</v>
      </c>
      <c r="N20" s="35">
        <f t="shared" si="3"/>
        <v>9.036144578313253E-2</v>
      </c>
      <c r="O20" s="26"/>
      <c r="P20" s="5"/>
      <c r="Q20" s="37">
        <f t="shared" si="4"/>
        <v>830</v>
      </c>
      <c r="R20" s="37">
        <f t="shared" si="5"/>
        <v>905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50</v>
      </c>
      <c r="B21" s="34" t="s">
        <v>51</v>
      </c>
      <c r="C21" s="56">
        <v>14</v>
      </c>
      <c r="D21" s="45" t="s">
        <v>18</v>
      </c>
      <c r="E21" s="37">
        <v>340</v>
      </c>
      <c r="F21" s="46">
        <f>E21/E24</f>
        <v>2.0288817281298485E-2</v>
      </c>
      <c r="G21" s="47">
        <f t="shared" si="0"/>
        <v>-6</v>
      </c>
      <c r="H21" s="73">
        <f t="shared" si="1"/>
        <v>-1.7647058823529412E-2</v>
      </c>
      <c r="I21" s="37">
        <v>317</v>
      </c>
      <c r="J21" s="74">
        <f>I21/I24</f>
        <v>2.0632647747982295E-2</v>
      </c>
      <c r="K21" s="37">
        <v>334</v>
      </c>
      <c r="L21" s="46">
        <f>K21/K24</f>
        <v>2.0124118816653613E-2</v>
      </c>
      <c r="M21" s="48">
        <f t="shared" si="2"/>
        <v>17</v>
      </c>
      <c r="N21" s="35">
        <f t="shared" si="3"/>
        <v>5.362776025236593E-2</v>
      </c>
      <c r="O21" s="26"/>
      <c r="P21" s="5"/>
      <c r="Q21" s="37">
        <f t="shared" si="4"/>
        <v>317</v>
      </c>
      <c r="R21" s="37">
        <f t="shared" si="5"/>
        <v>334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2594</v>
      </c>
      <c r="F22" s="46">
        <f>E22/E24</f>
        <v>0.15479174125790668</v>
      </c>
      <c r="G22" s="47">
        <f t="shared" si="0"/>
        <v>-14</v>
      </c>
      <c r="H22" s="73">
        <f t="shared" si="1"/>
        <v>-5.3970701619121047E-3</v>
      </c>
      <c r="I22" s="37">
        <v>2500</v>
      </c>
      <c r="J22" s="74">
        <f>I22/I24</f>
        <v>0.16271804217651653</v>
      </c>
      <c r="K22" s="37">
        <v>2580</v>
      </c>
      <c r="L22" s="46">
        <f>K22/K24</f>
        <v>0.15544978008073748</v>
      </c>
      <c r="M22" s="48">
        <f t="shared" si="2"/>
        <v>80</v>
      </c>
      <c r="N22" s="35">
        <f t="shared" si="3"/>
        <v>3.2000000000000001E-2</v>
      </c>
      <c r="O22" s="26"/>
      <c r="P22" s="5"/>
      <c r="Q22" s="37">
        <f t="shared" si="4"/>
        <v>2500</v>
      </c>
      <c r="R22" s="37">
        <f t="shared" si="5"/>
        <v>2580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A23" t="s">
        <v>52</v>
      </c>
      <c r="B23" t="s">
        <v>52</v>
      </c>
      <c r="C23" s="56">
        <v>16</v>
      </c>
      <c r="D23" s="49" t="s">
        <v>20</v>
      </c>
      <c r="E23" s="81">
        <v>777</v>
      </c>
      <c r="F23" s="82">
        <f>E23/E24</f>
        <v>4.6365914786967416E-2</v>
      </c>
      <c r="G23" s="83">
        <f t="shared" si="0"/>
        <v>11</v>
      </c>
      <c r="H23" s="73">
        <f t="shared" si="1"/>
        <v>1.4157014157014158E-2</v>
      </c>
      <c r="I23" s="37">
        <v>895</v>
      </c>
      <c r="J23" s="74">
        <f>I23/I24</f>
        <v>5.8253059099192921E-2</v>
      </c>
      <c r="K23" s="37">
        <v>788</v>
      </c>
      <c r="L23" s="46">
        <f>K23/K24</f>
        <v>4.7478459962643854E-2</v>
      </c>
      <c r="M23" s="48">
        <f t="shared" si="2"/>
        <v>-107</v>
      </c>
      <c r="N23" s="35">
        <f t="shared" si="3"/>
        <v>-0.11955307262569832</v>
      </c>
      <c r="O23" s="26"/>
      <c r="P23" s="5"/>
      <c r="Q23" s="37">
        <f t="shared" si="4"/>
        <v>895</v>
      </c>
      <c r="R23" s="37">
        <f t="shared" si="5"/>
        <v>788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16758</v>
      </c>
      <c r="F24" s="60">
        <f>E24/E24</f>
        <v>1</v>
      </c>
      <c r="G24" s="71">
        <f t="shared" ref="G24" si="6">K24-E24</f>
        <v>-161</v>
      </c>
      <c r="H24" s="61">
        <f t="shared" ref="H24" si="7">G24/E24</f>
        <v>-9.60735171261487E-3</v>
      </c>
      <c r="I24" s="62">
        <f>SUM(I8:I23)</f>
        <v>15364</v>
      </c>
      <c r="J24" s="60">
        <f>I24/I24</f>
        <v>1</v>
      </c>
      <c r="K24" s="59">
        <f>SUM(K8:K23)</f>
        <v>16597</v>
      </c>
      <c r="L24" s="60">
        <f>K24/K24</f>
        <v>1</v>
      </c>
      <c r="M24" s="62">
        <f t="shared" ref="M24" si="8">K24-I24</f>
        <v>1233</v>
      </c>
      <c r="N24" s="72">
        <f t="shared" ref="N24" si="9">M24/I24</f>
        <v>8.0252538401457948E-2</v>
      </c>
      <c r="O24" s="27"/>
      <c r="P24" s="5"/>
      <c r="Q24" s="68">
        <f>SUM(Q8:Q23)</f>
        <v>15364</v>
      </c>
      <c r="R24" s="69">
        <f>SUM(R8:R23)</f>
        <v>16597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ht="15" x14ac:dyDescent="0.25">
      <c r="A25" s="76"/>
      <c r="B25" s="77"/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ht="15" x14ac:dyDescent="0.25">
      <c r="A26" s="78"/>
      <c r="B26" s="78"/>
      <c r="AE26" s="26"/>
      <c r="AF26" s="26"/>
      <c r="AG26" s="26"/>
      <c r="AH26" s="26"/>
      <c r="AI26" s="26"/>
      <c r="AJ26" s="26"/>
    </row>
    <row r="27" spans="1:37" ht="15" x14ac:dyDescent="0.25">
      <c r="A27" s="78"/>
      <c r="B27" s="78"/>
      <c r="AE27" s="26"/>
      <c r="AF27" s="26"/>
      <c r="AG27" s="26"/>
      <c r="AH27" s="26"/>
      <c r="AI27" s="26"/>
      <c r="AJ27" s="26"/>
    </row>
    <row r="28" spans="1:37" ht="15" x14ac:dyDescent="0.25">
      <c r="A28" s="78"/>
      <c r="B28" s="78"/>
      <c r="AE28" s="26"/>
      <c r="AF28" s="26"/>
      <c r="AG28" s="26"/>
      <c r="AH28" s="26"/>
      <c r="AI28" s="26"/>
      <c r="AJ28" s="26"/>
    </row>
    <row r="29" spans="1:37" ht="15" x14ac:dyDescent="0.25">
      <c r="A29" s="78"/>
      <c r="B29" s="78"/>
      <c r="AE29" s="26"/>
      <c r="AF29" s="26"/>
      <c r="AG29" s="26"/>
      <c r="AH29" s="26"/>
      <c r="AI29" s="26"/>
      <c r="AJ29" s="26"/>
    </row>
    <row r="30" spans="1:37" ht="15" x14ac:dyDescent="0.25">
      <c r="A30" s="78"/>
      <c r="B30" s="78"/>
      <c r="AE30" s="26"/>
      <c r="AF30" s="26"/>
      <c r="AG30" s="26"/>
      <c r="AH30" s="26"/>
      <c r="AI30" s="26"/>
      <c r="AJ30" s="26"/>
    </row>
    <row r="31" spans="1:37" ht="15" x14ac:dyDescent="0.25">
      <c r="A31" s="78"/>
      <c r="B31" s="78"/>
      <c r="AH31" s="1"/>
    </row>
    <row r="32" spans="1:37" ht="15" x14ac:dyDescent="0.25">
      <c r="A32" s="78"/>
      <c r="B32" s="78"/>
      <c r="AH32" s="2"/>
    </row>
    <row r="33" spans="1:35" ht="15" x14ac:dyDescent="0.25">
      <c r="A33" s="78"/>
      <c r="B33" s="78"/>
      <c r="AI33" s="2"/>
    </row>
    <row r="34" spans="1:35" ht="15" x14ac:dyDescent="0.25">
      <c r="A34" s="78"/>
      <c r="B34" s="78"/>
      <c r="AI34" s="2"/>
    </row>
    <row r="35" spans="1:35" ht="15" x14ac:dyDescent="0.25">
      <c r="A35" s="78"/>
      <c r="B35" s="78"/>
      <c r="AI35" s="2"/>
    </row>
    <row r="36" spans="1:35" ht="15" x14ac:dyDescent="0.25">
      <c r="A36" s="78"/>
      <c r="B36" s="78"/>
      <c r="AI36" s="2"/>
    </row>
    <row r="37" spans="1:35" ht="15" x14ac:dyDescent="0.25">
      <c r="A37" s="78"/>
      <c r="B37" s="78"/>
    </row>
    <row r="38" spans="1:35" ht="15" x14ac:dyDescent="0.25">
      <c r="A38" s="78"/>
      <c r="B38" s="78"/>
    </row>
    <row r="39" spans="1:35" ht="15" x14ac:dyDescent="0.25">
      <c r="A39" s="78"/>
      <c r="B39" s="78"/>
    </row>
    <row r="40" spans="1:35" ht="15" x14ac:dyDescent="0.25">
      <c r="A40" s="79"/>
      <c r="B40" s="80"/>
    </row>
    <row r="41" spans="1:35" x14ac:dyDescent="0.2">
      <c r="A41" s="79"/>
      <c r="B41" s="79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2023-03-01T08:51:17Z</cp:lastPrinted>
  <dcterms:created xsi:type="dcterms:W3CDTF">2003-06-02T05:51:50Z</dcterms:created>
  <dcterms:modified xsi:type="dcterms:W3CDTF">2023-03-01T08:51:35Z</dcterms:modified>
</cp:coreProperties>
</file>